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ertfordshirescouts.sharepoint.com/sites/HPA/Shared Documents/HPA_2024/Application_Documents/"/>
    </mc:Choice>
  </mc:AlternateContent>
  <xr:revisionPtr revIDLastSave="186" documentId="13_ncr:1_{C8EC7A16-3B8F-4368-A0F4-16B2CFBB1562}" xr6:coauthVersionLast="47" xr6:coauthVersionMax="47" xr10:uidLastSave="{7A07CF94-192B-4833-A32E-0199BED87FF9}"/>
  <workbookProtection workbookAlgorithmName="SHA-512" workbookHashValue="brtEdoj/SN6wWIuChpnOamudddSio5n8BTKTwIZqL3NiQUxpw8qK7Ey9eRY+9/lWQpn8FqCFJCH12WsLAwUMpQ==" workbookSaltValue="agd4piXvpDbhkqDhZKgPLA==" workbookSpinCount="100000" lockStructure="1"/>
  <bookViews>
    <workbookView xWindow="-120" yWindow="-120" windowWidth="29040" windowHeight="15720" xr2:uid="{00000000-000D-0000-FFFF-FFFF00000000}"/>
  </bookViews>
  <sheets>
    <sheet name="Team" sheetId="1" r:id="rId1"/>
    <sheet name="Data" sheetId="2" r:id="rId2"/>
  </sheets>
  <definedNames>
    <definedName name="comp_date">Data!$B$23</definedName>
    <definedName name="comp_type">Data!$B$26:$B$28</definedName>
    <definedName name="Diet">Data!$B$66:$B$71</definedName>
    <definedName name="District">#REF!</definedName>
    <definedName name="_xlnm.Print_Area" localSheetId="0">Team!$A$1:$K$30</definedName>
    <definedName name="YN">Data!$B$36:$B$37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G10" i="2"/>
  <c r="G9" i="2"/>
  <c r="C28" i="1"/>
  <c r="E28" i="1"/>
  <c r="D28" i="1"/>
  <c r="M19" i="1"/>
  <c r="O19" i="1" s="1"/>
  <c r="M18" i="1"/>
  <c r="O18" i="1" s="1"/>
  <c r="M16" i="1"/>
  <c r="O16" i="1" s="1"/>
  <c r="M15" i="1"/>
  <c r="O15" i="1" s="1"/>
  <c r="M14" i="1"/>
  <c r="O14" i="1" s="1"/>
  <c r="M13" i="1"/>
  <c r="O13" i="1" s="1"/>
  <c r="M12" i="1"/>
  <c r="O12" i="1" s="1"/>
  <c r="B3" i="2"/>
  <c r="U3" i="2"/>
  <c r="M11" i="1"/>
  <c r="O11" i="1" s="1"/>
  <c r="B2" i="2"/>
  <c r="D2" i="2"/>
  <c r="R11" i="2"/>
  <c r="R10" i="2"/>
  <c r="R9" i="2"/>
  <c r="R8" i="2"/>
  <c r="R7" i="2"/>
  <c r="R6" i="2"/>
  <c r="R5" i="2"/>
  <c r="R4" i="2"/>
  <c r="R3" i="2"/>
  <c r="R2" i="2"/>
  <c r="O25" i="1"/>
  <c r="Q12" i="2"/>
  <c r="Q11" i="2"/>
  <c r="Q10" i="2"/>
  <c r="Q9" i="2"/>
  <c r="Q8" i="2"/>
  <c r="Q7" i="2"/>
  <c r="Q6" i="2"/>
  <c r="Q5" i="2"/>
  <c r="Q4" i="2"/>
  <c r="Q3" i="2"/>
  <c r="Q2" i="2"/>
  <c r="A16" i="2"/>
  <c r="F16" i="2"/>
  <c r="M22" i="1"/>
  <c r="O22" i="1" s="1"/>
  <c r="D16" i="2"/>
  <c r="U2" i="2" s="1"/>
  <c r="M10" i="1" s="1"/>
  <c r="O10" i="1" s="1"/>
  <c r="C11" i="2"/>
  <c r="A11" i="2"/>
  <c r="C10" i="2"/>
  <c r="C9" i="2"/>
  <c r="C8" i="2"/>
  <c r="C7" i="2"/>
  <c r="C6" i="2"/>
  <c r="C5" i="2"/>
  <c r="C4" i="2"/>
  <c r="C3" i="2"/>
  <c r="C2" i="2"/>
  <c r="O12" i="2"/>
  <c r="N12" i="2"/>
  <c r="M12" i="2"/>
  <c r="C12" i="2"/>
  <c r="B12" i="2"/>
  <c r="L8" i="2"/>
  <c r="K8" i="2"/>
  <c r="J8" i="2"/>
  <c r="I8" i="2"/>
  <c r="H8" i="2"/>
  <c r="L7" i="2"/>
  <c r="K7" i="2"/>
  <c r="J7" i="2"/>
  <c r="I7" i="2"/>
  <c r="H7" i="2"/>
  <c r="L6" i="2"/>
  <c r="K6" i="2"/>
  <c r="J6" i="2"/>
  <c r="I6" i="2"/>
  <c r="H6" i="2"/>
  <c r="L5" i="2"/>
  <c r="K5" i="2"/>
  <c r="J5" i="2"/>
  <c r="I5" i="2"/>
  <c r="H5" i="2"/>
  <c r="L4" i="2"/>
  <c r="K4" i="2"/>
  <c r="J4" i="2"/>
  <c r="I4" i="2"/>
  <c r="H4" i="2"/>
  <c r="L3" i="2"/>
  <c r="K3" i="2"/>
  <c r="J3" i="2"/>
  <c r="I3" i="2"/>
  <c r="H3" i="2"/>
  <c r="L2" i="2"/>
  <c r="K2" i="2"/>
  <c r="J2" i="2"/>
  <c r="I2" i="2"/>
  <c r="H2" i="2"/>
  <c r="L10" i="2"/>
  <c r="K10" i="2"/>
  <c r="J10" i="2"/>
  <c r="I10" i="2"/>
  <c r="H10" i="2"/>
  <c r="F10" i="2"/>
  <c r="E10" i="2"/>
  <c r="D10" i="2"/>
  <c r="B10" i="2"/>
  <c r="L9" i="2"/>
  <c r="K9" i="2"/>
  <c r="J9" i="2"/>
  <c r="I9" i="2"/>
  <c r="H9" i="2"/>
  <c r="F9" i="2"/>
  <c r="E9" i="2"/>
  <c r="D9" i="2"/>
  <c r="B9" i="2"/>
  <c r="G8" i="2"/>
  <c r="F8" i="2"/>
  <c r="E8" i="2"/>
  <c r="D8" i="2"/>
  <c r="B8" i="2"/>
  <c r="G7" i="2"/>
  <c r="F7" i="2"/>
  <c r="E7" i="2"/>
  <c r="D7" i="2"/>
  <c r="B7" i="2"/>
  <c r="G6" i="2"/>
  <c r="F6" i="2"/>
  <c r="E6" i="2"/>
  <c r="D6" i="2"/>
  <c r="B6" i="2"/>
  <c r="G5" i="2"/>
  <c r="F5" i="2"/>
  <c r="E5" i="2"/>
  <c r="D5" i="2"/>
  <c r="B5" i="2"/>
  <c r="G4" i="2"/>
  <c r="F4" i="2"/>
  <c r="E4" i="2"/>
  <c r="D4" i="2"/>
  <c r="B4" i="2"/>
  <c r="G3" i="2"/>
  <c r="F3" i="2"/>
  <c r="E3" i="2"/>
  <c r="D3" i="2"/>
  <c r="G2" i="2"/>
  <c r="F2" i="2"/>
  <c r="E2" i="2"/>
  <c r="C16" i="2"/>
  <c r="B16" i="2"/>
  <c r="E16" i="2"/>
  <c r="D23" i="2"/>
  <c r="C23" i="2"/>
  <c r="C2" i="1"/>
  <c r="A4" i="2"/>
  <c r="A12" i="2"/>
  <c r="A2" i="2"/>
  <c r="U7" i="2"/>
  <c r="A9" i="2"/>
  <c r="A6" i="2"/>
  <c r="A5" i="2"/>
  <c r="A3" i="2"/>
  <c r="U6" i="2"/>
  <c r="U8" i="2"/>
  <c r="A10" i="2"/>
  <c r="A8" i="2"/>
  <c r="A7" i="2"/>
  <c r="U4" i="2"/>
  <c r="U5" i="2"/>
  <c r="E1" i="1" l="1"/>
</calcChain>
</file>

<file path=xl/sharedStrings.xml><?xml version="1.0" encoding="utf-8"?>
<sst xmlns="http://schemas.openxmlformats.org/spreadsheetml/2006/main" count="141" uniqueCount="114">
  <si>
    <t>2024 NETWORK COMPETITION TEAM LIST</t>
  </si>
  <si>
    <t>(1) Complete electronically and email to the Registrar by:</t>
  </si>
  <si>
    <t>(2) Not applicable for 2024</t>
  </si>
  <si>
    <r>
      <t xml:space="preserve">(3)  If you are pasting data into these cells please only paste the data and </t>
    </r>
    <r>
      <rPr>
        <u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any formulas or formatting.</t>
    </r>
  </si>
  <si>
    <t>If any errors are shown below, please resolve</t>
  </si>
  <si>
    <t xml:space="preserve">Unit Name:   </t>
  </si>
  <si>
    <t>District:</t>
  </si>
  <si>
    <t>them before submitting this Team List.</t>
  </si>
  <si>
    <t xml:space="preserve">Competition Entered:    </t>
  </si>
  <si>
    <t>Network</t>
  </si>
  <si>
    <t xml:space="preserve">Team Letter:  </t>
  </si>
  <si>
    <t>(See Website for details on: DBS requirement, Kit Vehicles and Catering Package)</t>
  </si>
  <si>
    <t>Forename</t>
  </si>
  <si>
    <t>Surname</t>
  </si>
  <si>
    <t>D.o.B     dd/mm/yyyy</t>
  </si>
  <si>
    <t>House Number/Name</t>
  </si>
  <si>
    <t>Post Code</t>
  </si>
  <si>
    <r>
      <t xml:space="preserve">Non Herts Travel </t>
    </r>
    <r>
      <rPr>
        <b/>
        <sz val="8"/>
        <color theme="1"/>
        <rFont val="Arial"/>
        <family val="2"/>
      </rPr>
      <t>(See Note 2)</t>
    </r>
  </si>
  <si>
    <t>DBS Number (if required)</t>
  </si>
  <si>
    <t>TSA Membership Number</t>
  </si>
  <si>
    <r>
      <t>Driving Kit Vehicle</t>
    </r>
    <r>
      <rPr>
        <b/>
        <sz val="8"/>
        <color theme="1"/>
        <rFont val="Arial"/>
        <family val="2"/>
      </rPr>
      <t xml:space="preserve"> (y/n)</t>
    </r>
  </si>
  <si>
    <r>
      <t xml:space="preserve">HPA Catering Package </t>
    </r>
    <r>
      <rPr>
        <b/>
        <sz val="8"/>
        <color theme="1"/>
        <rFont val="Arial"/>
        <family val="2"/>
      </rPr>
      <t>(y/n)</t>
    </r>
  </si>
  <si>
    <r>
      <t xml:space="preserve">Dietary Requirements    </t>
    </r>
    <r>
      <rPr>
        <b/>
        <sz val="8"/>
        <color theme="1"/>
        <rFont val="Arial"/>
        <family val="2"/>
      </rPr>
      <t>(Only required if taking HPA Catering Package)  (select from list)</t>
    </r>
  </si>
  <si>
    <t>n/a</t>
  </si>
  <si>
    <r>
      <rPr>
        <b/>
        <sz val="14"/>
        <color theme="1"/>
        <rFont val="Arial"/>
        <family val="2"/>
      </rPr>
      <t>Supporters</t>
    </r>
    <r>
      <rPr>
        <b/>
        <sz val="11"/>
        <color theme="1"/>
        <rFont val="Arial"/>
        <family val="2"/>
      </rPr>
      <t xml:space="preserve">  (</t>
    </r>
    <r>
      <rPr>
        <b/>
        <sz val="9"/>
        <color theme="1"/>
        <rFont val="Arial"/>
        <family val="2"/>
      </rPr>
      <t>If their details are already on another Team List please don't repeat them</t>
    </r>
    <r>
      <rPr>
        <b/>
        <sz val="11"/>
        <color theme="1"/>
        <rFont val="Arial"/>
        <family val="2"/>
      </rPr>
      <t>)</t>
    </r>
  </si>
  <si>
    <t>Home Contact</t>
  </si>
  <si>
    <t>(Remember to ask if anyone</t>
  </si>
  <si>
    <t>Home Phone No</t>
  </si>
  <si>
    <t>Mobile Phone No</t>
  </si>
  <si>
    <t>Email Address</t>
  </si>
  <si>
    <t>has any requirements)</t>
  </si>
  <si>
    <t>Booking Ref:</t>
  </si>
  <si>
    <t>Team No:</t>
  </si>
  <si>
    <t>FOUR-</t>
  </si>
  <si>
    <t>PEOPLE_KEY</t>
  </si>
  <si>
    <t>DOB</t>
  </si>
  <si>
    <t>House Number</t>
  </si>
  <si>
    <t>Post_Code</t>
  </si>
  <si>
    <t>Hub</t>
  </si>
  <si>
    <t>DBS</t>
  </si>
  <si>
    <t>Membership</t>
  </si>
  <si>
    <t>Driving Kit</t>
  </si>
  <si>
    <t>Catering</t>
  </si>
  <si>
    <t>Diet</t>
  </si>
  <si>
    <t>HC_Tel</t>
  </si>
  <si>
    <t>HC_Mobile</t>
  </si>
  <si>
    <t>HC_Email</t>
  </si>
  <si>
    <t>Status</t>
  </si>
  <si>
    <t>Team_No</t>
  </si>
  <si>
    <t>Booking_Ref</t>
  </si>
  <si>
    <t>Network Team Type and Age Check</t>
  </si>
  <si>
    <t>Comp</t>
  </si>
  <si>
    <t>Supp</t>
  </si>
  <si>
    <t>Padding</t>
  </si>
  <si>
    <t>HC</t>
  </si>
  <si>
    <t>Team</t>
  </si>
  <si>
    <t>Team Name</t>
  </si>
  <si>
    <t>District</t>
  </si>
  <si>
    <t>Team_Type</t>
  </si>
  <si>
    <t>Visitor</t>
  </si>
  <si>
    <t>T2_Name</t>
  </si>
  <si>
    <t>N/A</t>
  </si>
  <si>
    <t>Closing Date</t>
  </si>
  <si>
    <t>Comp Date</t>
  </si>
  <si>
    <t>comp_date</t>
  </si>
  <si>
    <t>DOB_18</t>
  </si>
  <si>
    <t>DOB_25</t>
  </si>
  <si>
    <t>knight</t>
  </si>
  <si>
    <t>Competitions</t>
  </si>
  <si>
    <t>comp_type</t>
  </si>
  <si>
    <t>Visitor (-1 or 0)</t>
  </si>
  <si>
    <t>Visitor Network</t>
  </si>
  <si>
    <t>2024 - Not Needed</t>
  </si>
  <si>
    <t>Senior</t>
  </si>
  <si>
    <t>Column I hidden on Team Sheet (Kit Vehicle)</t>
  </si>
  <si>
    <t>Yes/No</t>
  </si>
  <si>
    <t>YN</t>
  </si>
  <si>
    <t>Yes</t>
  </si>
  <si>
    <t>No</t>
  </si>
  <si>
    <t xml:space="preserve">Bishops Stortford </t>
  </si>
  <si>
    <t>East Herts</t>
  </si>
  <si>
    <t>Elstree &amp; Borehamwood</t>
  </si>
  <si>
    <t>Harpenden And Wheathampstead</t>
  </si>
  <si>
    <t>Hemel Hempstead</t>
  </si>
  <si>
    <t>Hertford</t>
  </si>
  <si>
    <t>Hitchin And District</t>
  </si>
  <si>
    <t>Letchworth And Baldock</t>
  </si>
  <si>
    <t>Mid Herts</t>
  </si>
  <si>
    <t>Potters Bar And District</t>
  </si>
  <si>
    <t>Rickmansworth And Chorleywood</t>
  </si>
  <si>
    <t>Royston</t>
  </si>
  <si>
    <t>St Albans</t>
  </si>
  <si>
    <t>Stevenage</t>
  </si>
  <si>
    <t>Ware And District</t>
  </si>
  <si>
    <t>Watford North</t>
  </si>
  <si>
    <t>Watford South</t>
  </si>
  <si>
    <t>West Herts</t>
  </si>
  <si>
    <t>Other</t>
  </si>
  <si>
    <t>Catering Options - Leader Walking</t>
  </si>
  <si>
    <t>LW_Catering</t>
  </si>
  <si>
    <t>Yes (LW)</t>
  </si>
  <si>
    <t>Dietary Requirements</t>
  </si>
  <si>
    <t>Vegetarian</t>
  </si>
  <si>
    <t>Vegan</t>
  </si>
  <si>
    <t>Dairy Free</t>
  </si>
  <si>
    <t>Gluten Free</t>
  </si>
  <si>
    <t>None</t>
  </si>
  <si>
    <t>Non Herts Travel</t>
  </si>
  <si>
    <t>Central Pick Up</t>
  </si>
  <si>
    <t>Group's Own</t>
  </si>
  <si>
    <t>For 2024</t>
  </si>
  <si>
    <t>Non Herts Travel - n/a in combo list</t>
  </si>
  <si>
    <t>2024v3</t>
  </si>
  <si>
    <t>Registrars Use: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</si>
</sst>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d\ dd\ mmm\ yyyy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u/>
      <sz val="10"/>
      <color rgb="FF000000"/>
      <name val="Arial"/>
      <family val="2"/>
    </font>
    <font>
      <sz val="20"/>
      <color rgb="FF000000"/>
      <name val="Arial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06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26">
    <xf numFmtId="0" fontId="0" fillId="0" borderId="0" xfId="0"/>
    <xf numFmtId="0" fontId="8" fillId="0" borderId="0" xfId="0" applyFont="1" applyAlignment="1">
      <alignment horizontal="justify"/>
    </xf>
    <xf numFmtId="0" fontId="10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0" fillId="0" borderId="8" xfId="0" applyBorder="1"/>
    <xf numFmtId="14" fontId="0" fillId="0" borderId="0" xfId="0" applyNumberFormat="1"/>
    <xf numFmtId="0" fontId="12" fillId="0" borderId="0" xfId="0" applyFont="1"/>
    <xf numFmtId="0" fontId="4" fillId="0" borderId="3" xfId="0" applyFont="1" applyBorder="1" applyAlignment="1" applyProtection="1">
      <alignment horizontal="justify" vertical="top" wrapText="1"/>
      <protection locked="0"/>
    </xf>
    <xf numFmtId="49" fontId="4" fillId="0" borderId="1" xfId="0" applyNumberFormat="1" applyFont="1" applyBorder="1" applyAlignment="1" applyProtection="1">
      <alignment vertical="top"/>
      <protection locked="0"/>
    </xf>
    <xf numFmtId="49" fontId="4" fillId="0" borderId="3" xfId="0" applyNumberFormat="1" applyFont="1" applyBorder="1" applyAlignment="1" applyProtection="1">
      <alignment vertical="top" wrapText="1"/>
      <protection locked="0"/>
    </xf>
    <xf numFmtId="49" fontId="4" fillId="0" borderId="3" xfId="0" applyNumberFormat="1" applyFont="1" applyBorder="1" applyAlignment="1" applyProtection="1">
      <alignment horizontal="justify" vertical="top" wrapText="1"/>
      <protection locked="0"/>
    </xf>
    <xf numFmtId="0" fontId="13" fillId="0" borderId="0" xfId="0" applyFont="1"/>
    <xf numFmtId="0" fontId="1" fillId="0" borderId="0" xfId="0" applyFont="1"/>
    <xf numFmtId="0" fontId="0" fillId="2" borderId="8" xfId="0" applyFill="1" applyBorder="1"/>
    <xf numFmtId="0" fontId="4" fillId="0" borderId="3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14" fontId="0" fillId="0" borderId="8" xfId="0" applyNumberFormat="1" applyBorder="1" applyAlignment="1">
      <alignment horizontal="left" vertical="center"/>
    </xf>
    <xf numFmtId="0" fontId="4" fillId="0" borderId="3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justify" vertical="top" wrapText="1"/>
      <protection locked="0"/>
    </xf>
    <xf numFmtId="0" fontId="6" fillId="0" borderId="0" xfId="0" applyFont="1" applyAlignment="1">
      <alignment horizontal="justify"/>
    </xf>
    <xf numFmtId="0" fontId="11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3" fillId="0" borderId="0" xfId="0" applyFont="1"/>
    <xf numFmtId="0" fontId="1" fillId="0" borderId="8" xfId="0" applyFont="1" applyBorder="1"/>
    <xf numFmtId="0" fontId="1" fillId="0" borderId="13" xfId="0" applyFont="1" applyBorder="1"/>
    <xf numFmtId="0" fontId="1" fillId="0" borderId="14" xfId="0" applyFont="1" applyBorder="1"/>
    <xf numFmtId="0" fontId="1" fillId="2" borderId="8" xfId="0" applyFont="1" applyFill="1" applyBorder="1"/>
    <xf numFmtId="49" fontId="0" fillId="0" borderId="8" xfId="0" applyNumberFormat="1" applyBorder="1" applyAlignment="1">
      <alignment horizontal="left" vertical="center"/>
    </xf>
    <xf numFmtId="49" fontId="0" fillId="0" borderId="0" xfId="0" applyNumberFormat="1"/>
    <xf numFmtId="0" fontId="17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8" fillId="0" borderId="8" xfId="0" applyFont="1" applyBorder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0" fillId="3" borderId="1" xfId="0" applyNumberFormat="1" applyFill="1" applyBorder="1"/>
    <xf numFmtId="49" fontId="21" fillId="0" borderId="3" xfId="0" applyNumberFormat="1" applyFont="1" applyBorder="1" applyAlignment="1" applyProtection="1">
      <alignment vertical="center"/>
      <protection locked="0"/>
    </xf>
    <xf numFmtId="49" fontId="21" fillId="0" borderId="4" xfId="0" applyNumberFormat="1" applyFont="1" applyBorder="1" applyAlignment="1" applyProtection="1">
      <alignment horizontal="justify" vertical="top" wrapText="1"/>
      <protection locked="0"/>
    </xf>
    <xf numFmtId="49" fontId="4" fillId="0" borderId="0" xfId="0" applyNumberFormat="1" applyFont="1" applyAlignment="1">
      <alignment horizontal="left"/>
    </xf>
    <xf numFmtId="0" fontId="23" fillId="0" borderId="0" xfId="0" applyFont="1" applyAlignment="1">
      <alignment vertical="center"/>
    </xf>
    <xf numFmtId="1" fontId="0" fillId="0" borderId="0" xfId="0" applyNumberFormat="1"/>
    <xf numFmtId="1" fontId="0" fillId="0" borderId="8" xfId="0" applyNumberFormat="1" applyBorder="1"/>
    <xf numFmtId="0" fontId="0" fillId="4" borderId="8" xfId="0" applyFill="1" applyBorder="1"/>
    <xf numFmtId="49" fontId="0" fillId="5" borderId="0" xfId="0" applyNumberFormat="1" applyFill="1" applyAlignment="1">
      <alignment horizontal="left" vertical="top"/>
    </xf>
    <xf numFmtId="49" fontId="0" fillId="5" borderId="0" xfId="0" applyNumberFormat="1" applyFill="1"/>
    <xf numFmtId="14" fontId="0" fillId="5" borderId="0" xfId="0" applyNumberFormat="1" applyFill="1" applyAlignment="1">
      <alignment horizontal="left" vertical="center"/>
    </xf>
    <xf numFmtId="49" fontId="0" fillId="5" borderId="0" xfId="0" applyNumberFormat="1" applyFill="1" applyAlignment="1">
      <alignment horizontal="left" vertical="center"/>
    </xf>
    <xf numFmtId="49" fontId="0" fillId="5" borderId="15" xfId="0" applyNumberFormat="1" applyFill="1" applyBorder="1" applyAlignment="1">
      <alignment horizontal="left" vertical="center"/>
    </xf>
    <xf numFmtId="0" fontId="1" fillId="0" borderId="17" xfId="0" applyFont="1" applyBorder="1"/>
    <xf numFmtId="49" fontId="0" fillId="0" borderId="17" xfId="0" applyNumberForma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21" fillId="0" borderId="3" xfId="0" applyNumberFormat="1" applyFont="1" applyBorder="1" applyAlignment="1" applyProtection="1">
      <alignment vertical="top" wrapText="1"/>
      <protection locked="0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4" xfId="0" applyNumberFormat="1" applyFont="1" applyBorder="1" applyAlignment="1" applyProtection="1">
      <alignment horizontal="center" vertical="center" wrapText="1"/>
      <protection locked="0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49" fontId="21" fillId="0" borderId="4" xfId="0" applyNumberFormat="1" applyFont="1" applyBorder="1" applyAlignment="1" applyProtection="1">
      <alignment horizontal="center" vertical="top" wrapText="1"/>
      <protection locked="0"/>
    </xf>
    <xf numFmtId="49" fontId="21" fillId="0" borderId="3" xfId="0" applyNumberFormat="1" applyFont="1" applyBorder="1" applyProtection="1">
      <protection locked="0"/>
    </xf>
    <xf numFmtId="49" fontId="21" fillId="0" borderId="3" xfId="0" applyNumberFormat="1" applyFont="1" applyBorder="1" applyAlignment="1" applyProtection="1">
      <alignment wrapText="1"/>
      <protection locked="0"/>
    </xf>
    <xf numFmtId="49" fontId="21" fillId="0" borderId="4" xfId="0" applyNumberFormat="1" applyFont="1" applyBorder="1" applyAlignment="1" applyProtection="1">
      <alignment wrapText="1"/>
      <protection locked="0"/>
    </xf>
    <xf numFmtId="49" fontId="21" fillId="0" borderId="4" xfId="0" applyNumberFormat="1" applyFont="1" applyBorder="1" applyAlignment="1" applyProtection="1">
      <alignment horizontal="left" vertical="top" wrapText="1"/>
      <protection locked="0"/>
    </xf>
    <xf numFmtId="49" fontId="21" fillId="0" borderId="1" xfId="0" applyNumberFormat="1" applyFont="1" applyBorder="1" applyAlignment="1" applyProtection="1">
      <alignment horizontal="left" vertical="center" wrapText="1"/>
      <protection locked="0"/>
    </xf>
    <xf numFmtId="49" fontId="21" fillId="0" borderId="2" xfId="0" applyNumberFormat="1" applyFont="1" applyBorder="1" applyAlignment="1" applyProtection="1">
      <alignment horizontal="left" vertical="center" wrapText="1"/>
      <protection locked="0"/>
    </xf>
    <xf numFmtId="49" fontId="21" fillId="0" borderId="4" xfId="0" applyNumberFormat="1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wrapText="1"/>
    </xf>
    <xf numFmtId="49" fontId="21" fillId="0" borderId="1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vertical="top" wrapText="1"/>
      <protection locked="0"/>
    </xf>
    <xf numFmtId="164" fontId="21" fillId="0" borderId="1" xfId="0" applyNumberFormat="1" applyFont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/>
    <xf numFmtId="0" fontId="6" fillId="0" borderId="0" xfId="0" applyFont="1" applyAlignment="1" applyProtection="1">
      <alignment horizontal="right" vertical="center"/>
      <protection locked="0"/>
    </xf>
    <xf numFmtId="0" fontId="22" fillId="0" borderId="1" xfId="0" applyFont="1" applyBorder="1" applyAlignment="1">
      <alignment vertical="center"/>
    </xf>
    <xf numFmtId="0" fontId="26" fillId="0" borderId="0" xfId="0" applyFont="1" applyAlignment="1">
      <alignment horizontal="right" vertical="center" readingOrder="1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>
      <alignment horizontal="left" vertical="center"/>
    </xf>
    <xf numFmtId="49" fontId="0" fillId="0" borderId="8" xfId="0" applyNumberFormat="1" applyBorder="1"/>
    <xf numFmtId="0" fontId="1" fillId="6" borderId="12" xfId="0" applyFont="1" applyFill="1" applyBorder="1" applyAlignment="1">
      <alignment horizontal="left" vertical="top" wrapText="1"/>
    </xf>
    <xf numFmtId="0" fontId="1" fillId="6" borderId="3" xfId="0" applyFont="1" applyFill="1" applyBorder="1"/>
    <xf numFmtId="49" fontId="0" fillId="0" borderId="18" xfId="0" applyNumberFormat="1" applyBorder="1"/>
    <xf numFmtId="49" fontId="0" fillId="5" borderId="16" xfId="0" applyNumberFormat="1" applyFill="1" applyBorder="1"/>
    <xf numFmtId="49" fontId="0" fillId="2" borderId="8" xfId="0" applyNumberFormat="1" applyFill="1" applyBorder="1"/>
    <xf numFmtId="1" fontId="27" fillId="0" borderId="3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164" fontId="0" fillId="3" borderId="1" xfId="0" applyNumberFormat="1" applyFill="1" applyBorder="1"/>
    <xf numFmtId="0" fontId="3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0" fillId="7" borderId="0" xfId="0" applyFill="1"/>
    <xf numFmtId="1" fontId="0" fillId="7" borderId="0" xfId="0" applyNumberFormat="1" applyFill="1"/>
    <xf numFmtId="0" fontId="15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49" fontId="21" fillId="0" borderId="6" xfId="0" applyNumberFormat="1" applyFont="1" applyBorder="1" applyAlignment="1" applyProtection="1">
      <alignment horizontal="left" vertical="top" wrapText="1"/>
      <protection locked="0"/>
    </xf>
    <xf numFmtId="49" fontId="21" fillId="0" borderId="2" xfId="0" applyNumberFormat="1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4" fillId="0" borderId="6" xfId="1" applyFont="1" applyBorder="1" applyAlignment="1" applyProtection="1">
      <alignment horizontal="left"/>
      <protection locked="0"/>
    </xf>
    <xf numFmtId="0" fontId="25" fillId="0" borderId="2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648102</xdr:colOff>
      <xdr:row>23</xdr:row>
      <xdr:rowOff>85726</xdr:rowOff>
    </xdr:from>
    <xdr:to>
      <xdr:col>11</xdr:col>
      <xdr:colOff>76201</xdr:colOff>
      <xdr:row>27</xdr:row>
      <xdr:rowOff>103190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05B8AA-44B2-4C8E-942F-1A981E0C3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9302" y="5457826"/>
          <a:ext cx="2047474" cy="931864"/>
        </a:xfrm>
        <a:prstGeom prst="rect">
          <a:avLst/>
        </a:prstGeom>
      </xdr:spPr>
    </xdr:pic>
    <xdr:clientData/>
  </xdr:twoCellAnchor>
  <xdr:twoCellAnchor editAs="oneCell">
    <xdr:from>
      <xdr:col>9</xdr:col>
      <xdr:colOff>628650</xdr:colOff>
      <xdr:row>0</xdr:row>
      <xdr:rowOff>53276</xdr:rowOff>
    </xdr:from>
    <xdr:to>
      <xdr:col>11</xdr:col>
      <xdr:colOff>20238</xdr:colOff>
      <xdr:row>4</xdr:row>
      <xdr:rowOff>219075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1D3CE5-A97C-42A2-944C-F218858E9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1675" y="53276"/>
          <a:ext cx="2010963" cy="1089724"/>
        </a:xfrm>
        <a:prstGeom prst="rect">
          <a:avLst/>
        </a:prstGeom>
      </xdr:spPr>
    </xdr:pic>
    <xdr:clientData/>
  </xdr:twoCellAnchor>
  <xdr:twoCellAnchor editAs="oneCell">
    <xdr:from>
      <xdr:col>5</xdr:col>
      <xdr:colOff>438150</xdr:colOff>
      <xdr:row>24</xdr:row>
      <xdr:rowOff>38100</xdr:rowOff>
    </xdr:from>
    <xdr:to>
      <xdr:col>7</xdr:col>
      <xdr:colOff>790575</xdr:colOff>
      <xdr:row>26</xdr:row>
      <xdr:rowOff>97707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842FAC6-9BA1-23AF-7E16-783E3BC6805B}"/>
            </a:ext>
            <a:ext uri="{147F2762-F138-4A5C-976F-8EAC2B608ADB}">
              <a16:predDERef xmlns:a16="http://schemas.microsoft.com/office/drawing/2014/main" pred="{511D3CE5-A97C-42A2-944C-F218858E9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29400" y="5638800"/>
          <a:ext cx="2143125" cy="573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0"/>
  <sheetViews>
    <sheetView showGridLines="0" tabSelected="1" workbookViewId="0">
      <selection activeCell="B10" sqref="B10"/>
    </sheetView>
  </sheetViews>
  <sheetFormatPr defaultRowHeight="15" x14ac:dyDescent="0.25"/>
  <cols>
    <col min="1" max="1" width="21.42578125" customWidth="1"/>
    <col min="2" max="2" width="31.7109375" customWidth="1"/>
    <col min="3" max="3" width="12.5703125" customWidth="1"/>
    <col min="4" max="4" width="14.42578125" customWidth="1"/>
    <col min="5" max="5" width="12.7109375" customWidth="1"/>
    <col min="6" max="7" width="13.42578125" customWidth="1"/>
    <col min="8" max="8" width="13.5703125" customWidth="1"/>
    <col min="9" max="9" width="0.5703125" customWidth="1"/>
    <col min="10" max="10" width="14.42578125" customWidth="1"/>
    <col min="11" max="11" width="24.85546875" customWidth="1"/>
    <col min="12" max="12" width="5.140625" customWidth="1"/>
    <col min="13" max="13" width="42.85546875" customWidth="1"/>
    <col min="15" max="15" width="1.42578125" customWidth="1"/>
    <col min="18" max="19" width="9.140625" customWidth="1"/>
  </cols>
  <sheetData>
    <row r="1" spans="1:15" ht="24.75" customHeight="1" x14ac:dyDescent="0.25">
      <c r="B1" s="29" t="s">
        <v>0</v>
      </c>
      <c r="E1" s="107" t="str">
        <f>IF(SUM($O8:$O28)&lt;&gt;0,"ERROR(S) FOUND - PLEASE DON'T SUBMIT","")</f>
        <v/>
      </c>
      <c r="F1" s="107"/>
      <c r="G1" s="107"/>
      <c r="H1" s="107"/>
      <c r="I1" s="100"/>
      <c r="L1" t="s">
        <v>112</v>
      </c>
    </row>
    <row r="2" spans="1:15" ht="16.5" customHeight="1" x14ac:dyDescent="0.25">
      <c r="A2" s="59" t="s">
        <v>1</v>
      </c>
      <c r="C2" s="106">
        <f>Data!B20</f>
        <v>45556</v>
      </c>
      <c r="D2" s="106"/>
    </row>
    <row r="3" spans="1:15" ht="15.75" thickBot="1" x14ac:dyDescent="0.3">
      <c r="A3" s="59" t="s">
        <v>2</v>
      </c>
    </row>
    <row r="4" spans="1:15" ht="15.75" thickBot="1" x14ac:dyDescent="0.3">
      <c r="A4" s="101" t="s">
        <v>3</v>
      </c>
      <c r="H4" s="16"/>
      <c r="I4" s="16"/>
      <c r="M4" s="90" t="s">
        <v>4</v>
      </c>
    </row>
    <row r="5" spans="1:15" ht="18.75" thickBot="1" x14ac:dyDescent="0.3">
      <c r="A5" s="60" t="s">
        <v>5</v>
      </c>
      <c r="B5" s="111"/>
      <c r="C5" s="112"/>
      <c r="D5" s="113"/>
      <c r="E5" s="61" t="s">
        <v>6</v>
      </c>
      <c r="F5" s="114"/>
      <c r="G5" s="115"/>
      <c r="H5" s="115"/>
      <c r="I5" s="116"/>
      <c r="J5" s="105"/>
      <c r="K5" s="105"/>
      <c r="M5" s="91" t="s">
        <v>7</v>
      </c>
    </row>
    <row r="6" spans="1:15" ht="6.75" customHeight="1" thickBot="1" x14ac:dyDescent="0.3">
      <c r="A6" s="41"/>
      <c r="B6" s="42"/>
      <c r="C6" s="43"/>
      <c r="D6" s="43"/>
      <c r="E6" s="43"/>
      <c r="F6" s="42"/>
      <c r="G6" s="42"/>
      <c r="H6" s="42"/>
      <c r="J6" s="105"/>
      <c r="K6" s="105"/>
    </row>
    <row r="7" spans="1:15" ht="24" customHeight="1" thickBot="1" x14ac:dyDescent="0.3">
      <c r="A7" s="108" t="s">
        <v>8</v>
      </c>
      <c r="B7" s="109"/>
      <c r="C7" s="117" t="s">
        <v>9</v>
      </c>
      <c r="D7" s="118"/>
      <c r="E7" s="119"/>
      <c r="F7" s="110" t="s">
        <v>10</v>
      </c>
      <c r="G7" s="109"/>
      <c r="H7" s="27"/>
      <c r="I7" s="22"/>
      <c r="J7" s="105"/>
      <c r="K7" s="105"/>
    </row>
    <row r="8" spans="1:15" ht="15.75" thickBot="1" x14ac:dyDescent="0.3">
      <c r="B8" s="1"/>
      <c r="G8" s="12" t="s">
        <v>11</v>
      </c>
      <c r="M8" s="37"/>
    </row>
    <row r="9" spans="1:15" ht="51.75" customHeight="1" thickBot="1" x14ac:dyDescent="0.3">
      <c r="A9" s="24" t="s">
        <v>12</v>
      </c>
      <c r="B9" s="24" t="s">
        <v>13</v>
      </c>
      <c r="C9" s="25" t="s">
        <v>14</v>
      </c>
      <c r="D9" s="25" t="s">
        <v>15</v>
      </c>
      <c r="E9" s="25" t="s">
        <v>16</v>
      </c>
      <c r="F9" s="25" t="s">
        <v>17</v>
      </c>
      <c r="G9" s="25" t="s">
        <v>18</v>
      </c>
      <c r="H9" s="25" t="s">
        <v>19</v>
      </c>
      <c r="I9" s="26" t="s">
        <v>20</v>
      </c>
      <c r="J9" s="25" t="s">
        <v>21</v>
      </c>
      <c r="K9" s="25" t="s">
        <v>22</v>
      </c>
    </row>
    <row r="10" spans="1:15" x14ac:dyDescent="0.25">
      <c r="A10" s="15"/>
      <c r="B10" s="18"/>
      <c r="C10" s="80"/>
      <c r="D10" s="67"/>
      <c r="E10" s="45"/>
      <c r="F10" s="102" t="s">
        <v>23</v>
      </c>
      <c r="G10" s="69"/>
      <c r="H10" s="70"/>
      <c r="I10" s="76"/>
      <c r="J10" s="76"/>
      <c r="K10" s="45"/>
      <c r="L10" s="7"/>
      <c r="M10" s="36" t="str">
        <f>IF(OR($A10&lt;&gt;"",$C10&lt;&gt;""),IF($C10&gt;Data!$C$23,"Check DOB",IF(Data!U2="Age_Err","Must be between 18 and 24 to be in Network Team",IF(AND(J10="Yes",K10=""),"Please Select Diet",""))),"")</f>
        <v/>
      </c>
      <c r="O10">
        <f>IF(M10&lt;&gt;"",1,0)</f>
        <v>0</v>
      </c>
    </row>
    <row r="11" spans="1:15" ht="15.75" thickBot="1" x14ac:dyDescent="0.3">
      <c r="A11" s="8"/>
      <c r="B11" s="8"/>
      <c r="C11" s="80"/>
      <c r="D11" s="68"/>
      <c r="E11" s="46"/>
      <c r="F11" s="102" t="s">
        <v>23</v>
      </c>
      <c r="G11" s="71"/>
      <c r="H11" s="71"/>
      <c r="I11" s="77"/>
      <c r="J11" s="76"/>
      <c r="K11" s="45"/>
      <c r="L11" s="7"/>
      <c r="M11" s="36" t="str">
        <f>IF(OR($A11&lt;&gt;"",$C11&lt;&gt;""),IF($C11&gt;Data!$C$23,"Check DOB",IF(Data!U3="Age_Err","Must be between 18 and 24 to be in Network Team",IF(AND(J11="Yes",K11=""),"Please Select Diet",""))),"")</f>
        <v/>
      </c>
      <c r="O11">
        <f t="shared" ref="O11:O19" si="0">IF(M11&lt;&gt;"",1,0)</f>
        <v>0</v>
      </c>
    </row>
    <row r="12" spans="1:15" ht="15.75" thickBot="1" x14ac:dyDescent="0.3">
      <c r="A12" s="8"/>
      <c r="B12" s="8"/>
      <c r="C12" s="80"/>
      <c r="D12" s="68"/>
      <c r="E12" s="46"/>
      <c r="F12" s="102" t="s">
        <v>23</v>
      </c>
      <c r="G12" s="71"/>
      <c r="H12" s="71"/>
      <c r="I12" s="77"/>
      <c r="J12" s="76"/>
      <c r="K12" s="45"/>
      <c r="L12" s="7"/>
      <c r="M12" s="36" t="str">
        <f>IF(OR($A12&lt;&gt;"",$C12&lt;&gt;""),IF($C12&gt;Data!$C$23,"Check DOB",IF(Data!U4="Age_Err","Must be between 18 and 24 to be in Network Team",IF(AND(J12="Yes",K12=""),"Please Select Diet",""))),"")</f>
        <v/>
      </c>
      <c r="N12" s="12"/>
      <c r="O12">
        <f t="shared" si="0"/>
        <v>0</v>
      </c>
    </row>
    <row r="13" spans="1:15" ht="15.75" thickBot="1" x14ac:dyDescent="0.3">
      <c r="A13" s="8"/>
      <c r="B13" s="8"/>
      <c r="C13" s="80"/>
      <c r="D13" s="68"/>
      <c r="E13" s="46"/>
      <c r="F13" s="102" t="s">
        <v>23</v>
      </c>
      <c r="G13" s="71"/>
      <c r="H13" s="71"/>
      <c r="I13" s="77"/>
      <c r="J13" s="76"/>
      <c r="K13" s="45"/>
      <c r="L13" s="7"/>
      <c r="M13" s="36" t="str">
        <f>IF(OR($A13&lt;&gt;"",$C13&lt;&gt;""),IF($C13&gt;Data!$C$23,"Check DOB",IF(Data!U5="Age_Err","Must be between 18 and 24 to be in Network Team",IF(AND(J13="Yes",K13=""),"Please Select Diet",""))),"")</f>
        <v/>
      </c>
      <c r="O13">
        <f t="shared" si="0"/>
        <v>0</v>
      </c>
    </row>
    <row r="14" spans="1:15" ht="15.75" thickBot="1" x14ac:dyDescent="0.3">
      <c r="A14" s="8"/>
      <c r="B14" s="8"/>
      <c r="C14" s="80"/>
      <c r="D14" s="66"/>
      <c r="E14" s="46"/>
      <c r="F14" s="102" t="s">
        <v>23</v>
      </c>
      <c r="G14" s="71"/>
      <c r="H14" s="71"/>
      <c r="I14" s="77"/>
      <c r="J14" s="76"/>
      <c r="K14" s="45"/>
      <c r="L14" s="7"/>
      <c r="M14" s="36" t="str">
        <f>IF(OR($A14&lt;&gt;"",$C14&lt;&gt;""),IF($C14&gt;Data!$C$23,"Check DOB",IF(Data!U6="Age_Err","Must be between 18 and 24 to be in Network Team",IF(AND(J14="Yes",K14=""),"Please Select Diet",""))),"")</f>
        <v/>
      </c>
      <c r="O14">
        <f t="shared" si="0"/>
        <v>0</v>
      </c>
    </row>
    <row r="15" spans="1:15" ht="15.75" thickBot="1" x14ac:dyDescent="0.3">
      <c r="A15" s="8"/>
      <c r="B15" s="8"/>
      <c r="C15" s="80"/>
      <c r="D15" s="66"/>
      <c r="E15" s="46"/>
      <c r="F15" s="102" t="s">
        <v>23</v>
      </c>
      <c r="G15" s="72"/>
      <c r="H15" s="71"/>
      <c r="I15" s="77"/>
      <c r="J15" s="76"/>
      <c r="K15" s="45"/>
      <c r="L15" s="7"/>
      <c r="M15" s="36" t="str">
        <f>IF(OR($A15&lt;&gt;"",$C15&lt;&gt;""),IF($C15&gt;Data!$C$23,"Check DOB",IF(Data!U7="Age_Err","Must be between 18 and 24 to be in Network Team",IF(AND(J15="Yes",K15=""),"Please Select Diet",""))),"")</f>
        <v/>
      </c>
      <c r="O15">
        <f t="shared" si="0"/>
        <v>0</v>
      </c>
    </row>
    <row r="16" spans="1:15" ht="15.75" thickBot="1" x14ac:dyDescent="0.3">
      <c r="A16" s="21"/>
      <c r="B16" s="8"/>
      <c r="C16" s="80"/>
      <c r="D16" s="66"/>
      <c r="E16" s="46"/>
      <c r="F16" s="102" t="s">
        <v>23</v>
      </c>
      <c r="G16" s="71"/>
      <c r="H16" s="71"/>
      <c r="I16" s="77"/>
      <c r="J16" s="76"/>
      <c r="K16" s="45"/>
      <c r="L16" s="7"/>
      <c r="M16" s="36" t="str">
        <f>IF(OR($A16&lt;&gt;"",$C16&lt;&gt;""),IF($C16&gt;Data!$C$23,"Check DOB",IF(Data!U8="Age_Err","Must be between 18 and 24 to be in Network Team",IF(AND(J16="Yes",K16=""),"Please Select Diet",""))),"")</f>
        <v/>
      </c>
      <c r="O16">
        <f t="shared" si="0"/>
        <v>0</v>
      </c>
    </row>
    <row r="17" spans="1:15" ht="20.25" customHeight="1" thickBot="1" x14ac:dyDescent="0.3">
      <c r="A17" s="62" t="s">
        <v>24</v>
      </c>
      <c r="B17" s="2"/>
      <c r="C17" s="4"/>
      <c r="D17" s="4"/>
      <c r="E17" s="3"/>
      <c r="F17" s="3"/>
      <c r="G17" s="19"/>
      <c r="H17" s="19"/>
      <c r="I17" s="78"/>
      <c r="J17" s="78"/>
      <c r="K17" s="78"/>
    </row>
    <row r="18" spans="1:15" ht="15.75" thickBot="1" x14ac:dyDescent="0.3">
      <c r="A18" s="9"/>
      <c r="B18" s="81"/>
      <c r="C18" s="82"/>
      <c r="D18" s="65"/>
      <c r="E18" s="64"/>
      <c r="F18" s="102" t="s">
        <v>23</v>
      </c>
      <c r="G18" s="73"/>
      <c r="H18" s="74"/>
      <c r="I18" s="76"/>
      <c r="J18" s="76"/>
      <c r="K18" s="79"/>
      <c r="L18" s="7"/>
      <c r="M18" s="36" t="str">
        <f>IF(OR($A18&lt;&gt;"",$C18&lt;&gt;""),IF($C18&gt;Data!$C$23,"Check DOB",IF(AND(J18="Yes",K18=""),"Please Select Diet","")),"")</f>
        <v/>
      </c>
      <c r="O18">
        <f t="shared" si="0"/>
        <v>0</v>
      </c>
    </row>
    <row r="19" spans="1:15" ht="15.75" thickBot="1" x14ac:dyDescent="0.3">
      <c r="A19" s="10"/>
      <c r="B19" s="10"/>
      <c r="C19" s="80"/>
      <c r="D19" s="66"/>
      <c r="E19" s="64"/>
      <c r="F19" s="102" t="s">
        <v>23</v>
      </c>
      <c r="G19" s="75"/>
      <c r="H19" s="75"/>
      <c r="I19" s="77"/>
      <c r="J19" s="76"/>
      <c r="K19" s="45"/>
      <c r="L19" s="7"/>
      <c r="M19" s="36" t="str">
        <f>IF(OR($A19&lt;&gt;"",$C19&lt;&gt;""),IF($C19&gt;Data!$C$23,"Check DOB",IF(AND(J19="Yes",K19=""),"Please Select Diet","")),"")</f>
        <v/>
      </c>
      <c r="O19">
        <f t="shared" si="0"/>
        <v>0</v>
      </c>
    </row>
    <row r="20" spans="1:15" ht="18.75" thickBot="1" x14ac:dyDescent="0.3">
      <c r="A20" s="63" t="s">
        <v>25</v>
      </c>
      <c r="K20" s="39" t="s">
        <v>26</v>
      </c>
    </row>
    <row r="21" spans="1:15" ht="22.5" customHeight="1" thickBot="1" x14ac:dyDescent="0.3">
      <c r="A21" s="24" t="s">
        <v>12</v>
      </c>
      <c r="B21" s="24" t="s">
        <v>13</v>
      </c>
      <c r="C21" s="122" t="s">
        <v>27</v>
      </c>
      <c r="D21" s="123"/>
      <c r="E21" s="122" t="s">
        <v>28</v>
      </c>
      <c r="F21" s="123"/>
      <c r="G21" s="122" t="s">
        <v>29</v>
      </c>
      <c r="H21" s="123"/>
      <c r="I21" s="19"/>
      <c r="K21" s="40" t="s">
        <v>30</v>
      </c>
    </row>
    <row r="22" spans="1:15" ht="15.75" thickBot="1" x14ac:dyDescent="0.3">
      <c r="A22" s="11"/>
      <c r="B22" s="11"/>
      <c r="C22" s="120"/>
      <c r="D22" s="121"/>
      <c r="E22" s="120"/>
      <c r="F22" s="121"/>
      <c r="G22" s="124"/>
      <c r="H22" s="125"/>
      <c r="I22" s="20"/>
      <c r="K22" s="40"/>
      <c r="L22" s="28"/>
      <c r="M22" s="38" t="str">
        <f>IF(AND($B$5&lt;&gt;"",OR(A22="",B22="",AND(C22="",E22=""),G22="")),"Home Contact Details Incomplete","")</f>
        <v/>
      </c>
      <c r="O22">
        <f t="shared" ref="O22" si="1">IF(M22&lt;&gt;"",1,0)</f>
        <v>0</v>
      </c>
    </row>
    <row r="23" spans="1:15" ht="15.75" thickBot="1" x14ac:dyDescent="0.3">
      <c r="B23" s="23"/>
      <c r="J23" s="47"/>
    </row>
    <row r="24" spans="1:15" ht="16.5" thickBot="1" x14ac:dyDescent="0.3">
      <c r="A24" s="85" t="s">
        <v>31</v>
      </c>
      <c r="B24" s="86" t="s">
        <v>113</v>
      </c>
      <c r="C24" s="85" t="s">
        <v>32</v>
      </c>
      <c r="J24" s="48"/>
    </row>
    <row r="25" spans="1:15" ht="25.5" x14ac:dyDescent="0.25">
      <c r="A25" s="87" t="s">
        <v>33</v>
      </c>
      <c r="C25" s="95"/>
      <c r="M25" s="88" t="str">
        <f>IF(AND(OR(A25="FOUR-",A25="",LEN(A25)&lt;&gt;10),B5&lt;&gt;""),"Please check Booking Ref.","")</f>
        <v/>
      </c>
      <c r="O25">
        <f t="shared" ref="O25" si="2">IF(M25&lt;&gt;"",1,0)</f>
        <v>0</v>
      </c>
    </row>
    <row r="28" spans="1:15" x14ac:dyDescent="0.25">
      <c r="A28" s="96"/>
      <c r="B28" s="96"/>
      <c r="C28" s="98" t="str">
        <f>"Comp "&amp;COUNTA(A10:A16)</f>
        <v>Comp 0</v>
      </c>
      <c r="D28" s="98" t="str">
        <f>"Supp "&amp;COUNTA(A18:A19)</f>
        <v>Supp 0</v>
      </c>
      <c r="E28" s="97" t="str">
        <f>"Total "&amp;COUNTA(A10:A16,A18:A19)</f>
        <v>Total 0</v>
      </c>
    </row>
    <row r="29" spans="1:15" ht="10.5" customHeight="1" x14ac:dyDescent="0.25"/>
    <row r="30" spans="1:15" x14ac:dyDescent="0.25">
      <c r="A30" s="84"/>
      <c r="B30" s="84"/>
    </row>
  </sheetData>
  <sheetProtection algorithmName="SHA-512" hashValue="0etpBGbPhGGT5hL9ghp5vx65tuERH7NxiqZ7V0H1ifxw3zOFTvL3ezrixShQfYixStmDw+sQg4gz1xz8kgPZVA==" saltValue="o4/bKuzp06MoRQlh7KXxJA==" spinCount="100000" sheet="1" selectLockedCells="1"/>
  <dataConsolidate/>
  <mergeCells count="14">
    <mergeCell ref="E22:F22"/>
    <mergeCell ref="G21:H21"/>
    <mergeCell ref="G22:H22"/>
    <mergeCell ref="C21:D21"/>
    <mergeCell ref="C22:D22"/>
    <mergeCell ref="E21:F21"/>
    <mergeCell ref="J5:K7"/>
    <mergeCell ref="C2:D2"/>
    <mergeCell ref="E1:H1"/>
    <mergeCell ref="A7:B7"/>
    <mergeCell ref="F7:G7"/>
    <mergeCell ref="B5:D5"/>
    <mergeCell ref="F5:I5"/>
    <mergeCell ref="C7:E7"/>
  </mergeCells>
  <conditionalFormatting sqref="E1">
    <cfRule type="notContainsBlanks" dxfId="0" priority="1">
      <formula>LEN(TRIM(E1))&gt;0</formula>
    </cfRule>
  </conditionalFormatting>
  <dataValidations count="6">
    <dataValidation type="list" allowBlank="1" showInputMessage="1" showErrorMessage="1" sqref="I10:J16 I18:J19" xr:uid="{00000000-0002-0000-0000-000000000000}">
      <formula1>YN</formula1>
    </dataValidation>
    <dataValidation type="list" allowBlank="1" showInputMessage="1" showErrorMessage="1" sqref="K10:K16 K18:K19" xr:uid="{00000000-0002-0000-0000-000002000000}">
      <formula1>Diet</formula1>
    </dataValidation>
    <dataValidation allowBlank="1" showInputMessage="1" showErrorMessage="1" promptTitle="Team Letter" prompt="If you are entering more than one team please identify each one with a separate letter (i.e. A, B, C etc). Competition Team Numbers will be notified to you." sqref="H7" xr:uid="{00000000-0002-0000-0000-000003000000}"/>
    <dataValidation type="list" allowBlank="1" showInputMessage="1" showErrorMessage="1" promptTitle="Competition Type" prompt="Please choose from the list shown._x000a_" sqref="C7:E7" xr:uid="{00000000-0002-0000-0000-000004000000}">
      <formula1>comp_type</formula1>
    </dataValidation>
    <dataValidation type="custom" errorStyle="warning" allowBlank="1" showInputMessage="1" showErrorMessage="1" errorTitle="Phone Number" error="Please check format of phone number." promptTitle="Phone Number" prompt="Please enter with a space between the dialing code and number. e.g. 01727 123456" sqref="C22:D22" xr:uid="{00000000-0002-0000-0000-000005000000}">
      <formula1>FIND(" ",C22)</formula1>
    </dataValidation>
    <dataValidation type="custom" errorStyle="warning" allowBlank="1" showInputMessage="1" showErrorMessage="1" errorTitle="Phone Number" error="Please check format of phone number." promptTitle="Phone Number" prompt="Please enter with a space between the dialing code and number. e.g. 01727 123456_x000a_" sqref="E22:F22" xr:uid="{EC1138D3-6A14-4D00-A12F-4803409149C4}">
      <formula1>FIND(" ",E22)</formula1>
    </dataValidation>
  </dataValidations>
  <pageMargins left="0.35433070866141736" right="0.31496062992125984" top="0.70866141732283472" bottom="0.39370078740157483" header="0.15748031496062992" footer="0.19685039370078741"/>
  <pageSetup paperSize="9" scale="78" orientation="landscape" verticalDpi="4294967295" r:id="rId1"/>
  <headerFooter>
    <oddFooter>&amp;R&amp;D &amp;T</oddFooter>
  </headerFooter>
  <ignoredErrors>
    <ignoredError sqref="D17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District" prompt="For Herfordshire based teams please choose the Scouting District that best fits your home location. For Non-Herts teams, please select 'Other'._x000a_" xr:uid="{00000000-0002-0000-0000-000006000000}">
          <x14:formula1>
            <xm:f>Data!$B$41:$B$59</xm:f>
          </x14:formula1>
          <xm:sqref>F5:I5</xm:sqref>
        </x14:dataValidation>
        <x14:dataValidation type="list" allowBlank="1" showInputMessage="1" showErrorMessage="1" xr:uid="{00000000-0002-0000-0000-000008000000}">
          <x14:formula1>
            <xm:f>Data!$B$74:$B$76</xm:f>
          </x14:formula1>
          <xm:sqref>F10:F16 F18:F19</xm:sqref>
        </x14:dataValidation>
        <x14:dataValidation type="date" errorStyle="warning" operator="lessThanOrEqual" allowBlank="1" showInputMessage="1" showErrorMessage="1" errorTitle="DOB Check" error="Must be over 18 at start of competition." xr:uid="{00000000-0002-0000-0000-000001000000}">
          <x14:formula1>
            <xm:f>Data!$C$23</xm:f>
          </x14:formula1>
          <xm:sqref>C18:C19 C12:C16 C10</xm:sqref>
        </x14:dataValidation>
        <x14:dataValidation type="date" errorStyle="warning" operator="lessThanOrEqual" allowBlank="1" showInputMessage="1" showErrorMessage="1" errorTitle="DOB Check" error="Must be over 18 at start of competition" xr:uid="{9BC3B312-4480-4B6B-BF17-FABBD9D03F0D}">
          <x14:formula1>
            <xm:f>Data!$C$23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76"/>
  <sheetViews>
    <sheetView workbookViewId="0">
      <selection activeCell="D18" sqref="D18"/>
    </sheetView>
  </sheetViews>
  <sheetFormatPr defaultRowHeight="15" x14ac:dyDescent="0.25"/>
  <cols>
    <col min="1" max="1" width="19" customWidth="1"/>
    <col min="2" max="2" width="17" customWidth="1"/>
    <col min="3" max="3" width="12" customWidth="1"/>
    <col min="4" max="4" width="14.85546875" customWidth="1"/>
    <col min="5" max="5" width="11.28515625" customWidth="1"/>
    <col min="6" max="6" width="12.7109375" customWidth="1"/>
    <col min="7" max="7" width="13.140625" customWidth="1"/>
    <col min="8" max="8" width="13.85546875" customWidth="1"/>
    <col min="9" max="9" width="10.85546875" customWidth="1"/>
    <col min="11" max="11" width="10.85546875" customWidth="1"/>
    <col min="12" max="12" width="14.42578125" customWidth="1"/>
    <col min="13" max="13" width="15.28515625" customWidth="1"/>
    <col min="14" max="14" width="18.140625" customWidth="1"/>
    <col min="16" max="16" width="6.140625" customWidth="1"/>
    <col min="18" max="18" width="13.28515625" customWidth="1"/>
    <col min="20" max="20" width="32" customWidth="1"/>
    <col min="22" max="22" width="18" customWidth="1"/>
  </cols>
  <sheetData>
    <row r="1" spans="1:21" x14ac:dyDescent="0.25">
      <c r="A1" s="30" t="s">
        <v>34</v>
      </c>
      <c r="B1" s="57" t="s">
        <v>12</v>
      </c>
      <c r="C1" s="30" t="s">
        <v>13</v>
      </c>
      <c r="D1" s="30" t="s">
        <v>35</v>
      </c>
      <c r="E1" s="30" t="s">
        <v>36</v>
      </c>
      <c r="F1" s="30" t="s">
        <v>37</v>
      </c>
      <c r="G1" s="30" t="s">
        <v>38</v>
      </c>
      <c r="H1" s="30" t="s">
        <v>39</v>
      </c>
      <c r="I1" s="30" t="s">
        <v>40</v>
      </c>
      <c r="J1" s="31" t="s">
        <v>41</v>
      </c>
      <c r="K1" s="30" t="s">
        <v>42</v>
      </c>
      <c r="L1" s="30" t="s">
        <v>43</v>
      </c>
      <c r="M1" s="30" t="s">
        <v>44</v>
      </c>
      <c r="N1" s="30" t="s">
        <v>45</v>
      </c>
      <c r="O1" s="32" t="s">
        <v>46</v>
      </c>
      <c r="P1" s="30" t="s">
        <v>47</v>
      </c>
      <c r="Q1" s="33" t="s">
        <v>48</v>
      </c>
      <c r="R1" s="33" t="s">
        <v>49</v>
      </c>
      <c r="U1" s="51" t="s">
        <v>50</v>
      </c>
    </row>
    <row r="2" spans="1:21" x14ac:dyDescent="0.25">
      <c r="A2" s="89" t="str">
        <f>C2&amp;B2&amp;D2</f>
        <v>Blank_Row</v>
      </c>
      <c r="B2" s="58" t="str">
        <f>PROPER(Team!A10)</f>
        <v/>
      </c>
      <c r="C2" s="34" t="str">
        <f>IF(Team!$B10="","Blank_Row",PROPER(Team!$B10))</f>
        <v>Blank_Row</v>
      </c>
      <c r="D2" s="17" t="str">
        <f>IF(Team!C10="","",Team!C10)</f>
        <v/>
      </c>
      <c r="E2" s="34" t="str">
        <f>IF(Team!D10="","",Team!D10)</f>
        <v/>
      </c>
      <c r="F2" s="34" t="str">
        <f>IF(Team!E10="","",Team!E10)</f>
        <v/>
      </c>
      <c r="G2" s="34" t="str">
        <f>IF(Team!F10="","",Team!F10)</f>
        <v>n/a</v>
      </c>
      <c r="H2" s="34" t="str">
        <f>IF(Team!G10="","",Team!G10)</f>
        <v/>
      </c>
      <c r="I2" s="34" t="str">
        <f>IF(Team!H10="","",Team!H10)</f>
        <v/>
      </c>
      <c r="J2" s="34" t="str">
        <f>IF(Team!I10="","",Team!I10)</f>
        <v/>
      </c>
      <c r="K2" s="34" t="str">
        <f>IF(Team!J10="","",Team!J10)</f>
        <v/>
      </c>
      <c r="L2" s="34" t="str">
        <f>IF(Team!K10="","",Team!K10)</f>
        <v/>
      </c>
      <c r="M2" s="52"/>
      <c r="N2" s="52"/>
      <c r="O2" s="52"/>
      <c r="P2" s="50">
        <v>1</v>
      </c>
      <c r="Q2" s="83">
        <f>Team!$C$25</f>
        <v>0</v>
      </c>
      <c r="R2" s="94" t="str">
        <f>Team!$A$25</f>
        <v>FOUR-</v>
      </c>
      <c r="S2" t="s">
        <v>51</v>
      </c>
      <c r="U2" s="5" t="str">
        <f>IF(B2="","",IF(Data!$D$16=4,"",IF(AND($D2&lt;=$C$23,$D2&gt;=$D$23),"","Age_Err")))</f>
        <v/>
      </c>
    </row>
    <row r="3" spans="1:21" x14ac:dyDescent="0.25">
      <c r="A3" s="89" t="str">
        <f t="shared" ref="A3:A12" si="0">C3&amp;B3&amp;D3</f>
        <v>Blank_Row</v>
      </c>
      <c r="B3" s="58" t="str">
        <f>PROPER(Team!A11)</f>
        <v/>
      </c>
      <c r="C3" s="34" t="str">
        <f>IF(Team!$B11="","Blank_Row",PROPER(Team!$B11))</f>
        <v>Blank_Row</v>
      </c>
      <c r="D3" s="17" t="str">
        <f>IF(Team!C11="","",Team!C11)</f>
        <v/>
      </c>
      <c r="E3" s="34" t="str">
        <f>IF(Team!D11="","",Team!D11)</f>
        <v/>
      </c>
      <c r="F3" s="34" t="str">
        <f>IF(Team!E11="","",Team!E11)</f>
        <v/>
      </c>
      <c r="G3" s="34" t="str">
        <f>IF(Team!F11="","",Team!F11)</f>
        <v>n/a</v>
      </c>
      <c r="H3" s="34" t="str">
        <f>IF(Team!G11="","",Team!G11)</f>
        <v/>
      </c>
      <c r="I3" s="34" t="str">
        <f>IF(Team!H11="","",Team!H11)</f>
        <v/>
      </c>
      <c r="J3" s="34" t="str">
        <f>IF(Team!I11="","",Team!I11)</f>
        <v/>
      </c>
      <c r="K3" s="34" t="str">
        <f>IF(Team!J11="","",Team!J11)</f>
        <v/>
      </c>
      <c r="L3" s="34" t="str">
        <f>IF(Team!K11="","",Team!K11)</f>
        <v/>
      </c>
      <c r="M3" s="52"/>
      <c r="N3" s="52"/>
      <c r="O3" s="52"/>
      <c r="P3" s="50">
        <v>1</v>
      </c>
      <c r="Q3" s="83">
        <f>Team!$C$25</f>
        <v>0</v>
      </c>
      <c r="R3" s="94" t="str">
        <f>Team!$A$25</f>
        <v>FOUR-</v>
      </c>
      <c r="S3" t="s">
        <v>51</v>
      </c>
      <c r="U3" s="5" t="str">
        <f>IF(B3="","",IF(Data!$D$16=4,"",IF(AND($D3&lt;=$C$23,$D3&gt;=$D$23),"","Age_Err")))</f>
        <v/>
      </c>
    </row>
    <row r="4" spans="1:21" x14ac:dyDescent="0.25">
      <c r="A4" s="89" t="str">
        <f t="shared" si="0"/>
        <v>Blank_Row</v>
      </c>
      <c r="B4" s="58" t="str">
        <f>PROPER(Team!A12)</f>
        <v/>
      </c>
      <c r="C4" s="34" t="str">
        <f>IF(Team!$B12="","Blank_Row",PROPER(Team!$B12))</f>
        <v>Blank_Row</v>
      </c>
      <c r="D4" s="17" t="str">
        <f>IF(Team!C12="","",Team!C12)</f>
        <v/>
      </c>
      <c r="E4" s="34" t="str">
        <f>IF(Team!D12="","",Team!D12)</f>
        <v/>
      </c>
      <c r="F4" s="34" t="str">
        <f>IF(Team!E12="","",Team!E12)</f>
        <v/>
      </c>
      <c r="G4" s="34" t="str">
        <f>IF(Team!F12="","",Team!F12)</f>
        <v>n/a</v>
      </c>
      <c r="H4" s="34" t="str">
        <f>IF(Team!G12="","",Team!G12)</f>
        <v/>
      </c>
      <c r="I4" s="34" t="str">
        <f>IF(Team!H12="","",Team!H12)</f>
        <v/>
      </c>
      <c r="J4" s="34" t="str">
        <f>IF(Team!I12="","",Team!I12)</f>
        <v/>
      </c>
      <c r="K4" s="34" t="str">
        <f>IF(Team!J12="","",Team!J12)</f>
        <v/>
      </c>
      <c r="L4" s="34" t="str">
        <f>IF(Team!K12="","",Team!K12)</f>
        <v/>
      </c>
      <c r="M4" s="52"/>
      <c r="N4" s="52"/>
      <c r="O4" s="52"/>
      <c r="P4" s="50">
        <v>1</v>
      </c>
      <c r="Q4" s="83">
        <f>Team!$C$25</f>
        <v>0</v>
      </c>
      <c r="R4" s="94" t="str">
        <f>Team!$A$25</f>
        <v>FOUR-</v>
      </c>
      <c r="S4" t="s">
        <v>51</v>
      </c>
      <c r="U4" s="5" t="str">
        <f>IF(B4="","",IF(Data!$D$16=4,"",IF(AND($D4&lt;=$C$23,$D4&gt;=$D$23),"","Age_Err")))</f>
        <v/>
      </c>
    </row>
    <row r="5" spans="1:21" x14ac:dyDescent="0.25">
      <c r="A5" s="89" t="str">
        <f t="shared" si="0"/>
        <v>Blank_Row</v>
      </c>
      <c r="B5" s="58" t="str">
        <f>PROPER(Team!A13)</f>
        <v/>
      </c>
      <c r="C5" s="34" t="str">
        <f>IF(Team!$B13="","Blank_Row",PROPER(Team!$B13))</f>
        <v>Blank_Row</v>
      </c>
      <c r="D5" s="17" t="str">
        <f>IF(Team!C13="","",Team!C13)</f>
        <v/>
      </c>
      <c r="E5" s="34" t="str">
        <f>IF(Team!D13="","",Team!D13)</f>
        <v/>
      </c>
      <c r="F5" s="34" t="str">
        <f>IF(Team!E13="","",Team!E13)</f>
        <v/>
      </c>
      <c r="G5" s="34" t="str">
        <f>IF(Team!F13="","",Team!F13)</f>
        <v>n/a</v>
      </c>
      <c r="H5" s="34" t="str">
        <f>IF(Team!G13="","",Team!G13)</f>
        <v/>
      </c>
      <c r="I5" s="34" t="str">
        <f>IF(Team!H13="","",Team!H13)</f>
        <v/>
      </c>
      <c r="J5" s="34" t="str">
        <f>IF(Team!I13="","",Team!I13)</f>
        <v/>
      </c>
      <c r="K5" s="34" t="str">
        <f>IF(Team!J13="","",Team!J13)</f>
        <v/>
      </c>
      <c r="L5" s="34" t="str">
        <f>IF(Team!K13="","",Team!K13)</f>
        <v/>
      </c>
      <c r="M5" s="52"/>
      <c r="N5" s="52"/>
      <c r="O5" s="52"/>
      <c r="P5" s="50">
        <v>1</v>
      </c>
      <c r="Q5" s="83">
        <f>Team!$C$25</f>
        <v>0</v>
      </c>
      <c r="R5" s="94" t="str">
        <f>Team!$A$25</f>
        <v>FOUR-</v>
      </c>
      <c r="S5" t="s">
        <v>51</v>
      </c>
      <c r="U5" s="5" t="str">
        <f>IF(B5="","",IF(Data!$D$16=4,"",IF(AND($D5&lt;=$C$23,$D5&gt;=$D$23),"","Age_Err")))</f>
        <v/>
      </c>
    </row>
    <row r="6" spans="1:21" x14ac:dyDescent="0.25">
      <c r="A6" s="89" t="str">
        <f t="shared" si="0"/>
        <v>Blank_Row</v>
      </c>
      <c r="B6" s="58" t="str">
        <f>PROPER(Team!A14)</f>
        <v/>
      </c>
      <c r="C6" s="34" t="str">
        <f>IF(Team!$B14="","Blank_Row",PROPER(Team!$B14))</f>
        <v>Blank_Row</v>
      </c>
      <c r="D6" s="17" t="str">
        <f>IF(Team!C14="","",Team!C14)</f>
        <v/>
      </c>
      <c r="E6" s="34" t="str">
        <f>IF(Team!D14="","",Team!D14)</f>
        <v/>
      </c>
      <c r="F6" s="34" t="str">
        <f>IF(Team!E14="","",Team!E14)</f>
        <v/>
      </c>
      <c r="G6" s="34" t="str">
        <f>IF(Team!F14="","",Team!F14)</f>
        <v>n/a</v>
      </c>
      <c r="H6" s="34" t="str">
        <f>IF(Team!G14="","",Team!G14)</f>
        <v/>
      </c>
      <c r="I6" s="34" t="str">
        <f>IF(Team!H14="","",Team!H14)</f>
        <v/>
      </c>
      <c r="J6" s="34" t="str">
        <f>IF(Team!I14="","",Team!I14)</f>
        <v/>
      </c>
      <c r="K6" s="34" t="str">
        <f>IF(Team!J14="","",Team!J14)</f>
        <v/>
      </c>
      <c r="L6" s="34" t="str">
        <f>IF(Team!K14="","",Team!K14)</f>
        <v/>
      </c>
      <c r="M6" s="52"/>
      <c r="N6" s="52"/>
      <c r="O6" s="52"/>
      <c r="P6" s="50">
        <v>1</v>
      </c>
      <c r="Q6" s="83">
        <f>Team!$C$25</f>
        <v>0</v>
      </c>
      <c r="R6" s="94" t="str">
        <f>Team!$A$25</f>
        <v>FOUR-</v>
      </c>
      <c r="S6" t="s">
        <v>51</v>
      </c>
      <c r="U6" s="5" t="str">
        <f>IF(B6="","",IF(Data!$D$16=4,"",IF(AND($D6&lt;=$C$23,$D6&gt;=$D$23),"","Age_Err")))</f>
        <v/>
      </c>
    </row>
    <row r="7" spans="1:21" x14ac:dyDescent="0.25">
      <c r="A7" s="89" t="str">
        <f t="shared" si="0"/>
        <v>Blank_Row</v>
      </c>
      <c r="B7" s="58" t="str">
        <f>PROPER(Team!A15)</f>
        <v/>
      </c>
      <c r="C7" s="34" t="str">
        <f>IF(Team!$B15="","Blank_Row",PROPER(Team!$B15))</f>
        <v>Blank_Row</v>
      </c>
      <c r="D7" s="17" t="str">
        <f>IF(Team!C15="","",Team!C15)</f>
        <v/>
      </c>
      <c r="E7" s="34" t="str">
        <f>IF(Team!D15="","",Team!D15)</f>
        <v/>
      </c>
      <c r="F7" s="34" t="str">
        <f>IF(Team!E15="","",Team!E15)</f>
        <v/>
      </c>
      <c r="G7" s="34" t="str">
        <f>IF(Team!F15="","",Team!F15)</f>
        <v>n/a</v>
      </c>
      <c r="H7" s="34" t="str">
        <f>IF(Team!G15="","",Team!G15)</f>
        <v/>
      </c>
      <c r="I7" s="34" t="str">
        <f>IF(Team!H15="","",Team!H15)</f>
        <v/>
      </c>
      <c r="J7" s="34" t="str">
        <f>IF(Team!I15="","",Team!I15)</f>
        <v/>
      </c>
      <c r="K7" s="34" t="str">
        <f>IF(Team!J15="","",Team!J15)</f>
        <v/>
      </c>
      <c r="L7" s="34" t="str">
        <f>IF(Team!K15="","",Team!K15)</f>
        <v/>
      </c>
      <c r="M7" s="52"/>
      <c r="N7" s="52"/>
      <c r="O7" s="52"/>
      <c r="P7" s="50">
        <v>1</v>
      </c>
      <c r="Q7" s="83">
        <f>Team!$C$25</f>
        <v>0</v>
      </c>
      <c r="R7" s="94" t="str">
        <f>Team!$A$25</f>
        <v>FOUR-</v>
      </c>
      <c r="S7" t="s">
        <v>51</v>
      </c>
      <c r="U7" s="5" t="str">
        <f>IF(B7="","",IF(Data!$D$16=4,"",IF(AND($D7&lt;=$C$23,$D7&gt;=$D$23),"","Age_Err")))</f>
        <v/>
      </c>
    </row>
    <row r="8" spans="1:21" x14ac:dyDescent="0.25">
      <c r="A8" s="89" t="str">
        <f t="shared" si="0"/>
        <v>Blank_Row</v>
      </c>
      <c r="B8" s="58" t="str">
        <f>PROPER(Team!A16)</f>
        <v/>
      </c>
      <c r="C8" s="34" t="str">
        <f>IF(Team!$B16="","Blank_Row",PROPER(Team!$B16))</f>
        <v>Blank_Row</v>
      </c>
      <c r="D8" s="17" t="str">
        <f>IF(Team!C16="","",Team!C16)</f>
        <v/>
      </c>
      <c r="E8" s="34" t="str">
        <f>IF(Team!D16="","",Team!D16)</f>
        <v/>
      </c>
      <c r="F8" s="34" t="str">
        <f>IF(Team!E16="","",Team!E16)</f>
        <v/>
      </c>
      <c r="G8" s="34" t="str">
        <f>IF(Team!F16="","",Team!F16)</f>
        <v>n/a</v>
      </c>
      <c r="H8" s="34" t="str">
        <f>IF(Team!G16="","",Team!G16)</f>
        <v/>
      </c>
      <c r="I8" s="34" t="str">
        <f>IF(Team!H16="","",Team!H16)</f>
        <v/>
      </c>
      <c r="J8" s="34" t="str">
        <f>IF(Team!I16="","",Team!I16)</f>
        <v/>
      </c>
      <c r="K8" s="34" t="str">
        <f>IF(Team!J16="","",Team!J16)</f>
        <v/>
      </c>
      <c r="L8" s="34" t="str">
        <f>IF(Team!K16="","",Team!K16)</f>
        <v/>
      </c>
      <c r="M8" s="53"/>
      <c r="N8" s="53"/>
      <c r="O8" s="53"/>
      <c r="P8" s="50">
        <v>1</v>
      </c>
      <c r="Q8" s="83">
        <f>Team!$C$25</f>
        <v>0</v>
      </c>
      <c r="R8" s="94" t="str">
        <f>Team!$A$25</f>
        <v>FOUR-</v>
      </c>
      <c r="S8" t="s">
        <v>51</v>
      </c>
      <c r="U8" s="5" t="str">
        <f>IF(B8="","",IF(Data!$D$16=4,"",IF(AND($D8&lt;=$C$23,$D8&gt;=$D$23),"","Age_Err")))</f>
        <v/>
      </c>
    </row>
    <row r="9" spans="1:21" x14ac:dyDescent="0.25">
      <c r="A9" s="89" t="str">
        <f t="shared" si="0"/>
        <v>Blank_Row</v>
      </c>
      <c r="B9" s="58" t="str">
        <f>PROPER(Team!A18)</f>
        <v/>
      </c>
      <c r="C9" s="34" t="str">
        <f>IF(Team!$B18="","Blank_Row",PROPER(Team!$B18))</f>
        <v>Blank_Row</v>
      </c>
      <c r="D9" s="17" t="str">
        <f>IF(Team!C18="","",Team!C18)</f>
        <v/>
      </c>
      <c r="E9" s="34" t="str">
        <f>IF(Team!D18="","",Team!D18)</f>
        <v/>
      </c>
      <c r="F9" s="34" t="str">
        <f>IF(Team!E18="","",Team!E18)</f>
        <v/>
      </c>
      <c r="G9" s="34" t="str">
        <f>IF(Team!F18="","",Team!F18)</f>
        <v>n/a</v>
      </c>
      <c r="H9" s="34" t="str">
        <f>IF(Team!G18="","",Team!G18)</f>
        <v/>
      </c>
      <c r="I9" s="34" t="str">
        <f>IF(Team!H18="","",Team!H18)</f>
        <v/>
      </c>
      <c r="J9" s="34" t="str">
        <f>IF(Team!I18="","",Team!I18)</f>
        <v/>
      </c>
      <c r="K9" s="34" t="str">
        <f>IF(Team!J18="","",Team!J18)</f>
        <v/>
      </c>
      <c r="L9" s="34" t="str">
        <f>IF(Team!K18="","",Team!K18)</f>
        <v/>
      </c>
      <c r="M9" s="55"/>
      <c r="N9" s="55"/>
      <c r="O9" s="55"/>
      <c r="P9" s="50">
        <v>2</v>
      </c>
      <c r="Q9" s="83">
        <f>Team!$C$25</f>
        <v>0</v>
      </c>
      <c r="R9" s="94" t="str">
        <f>Team!$A$25</f>
        <v>FOUR-</v>
      </c>
      <c r="S9" t="s">
        <v>52</v>
      </c>
    </row>
    <row r="10" spans="1:21" x14ac:dyDescent="0.25">
      <c r="A10" s="89" t="str">
        <f t="shared" si="0"/>
        <v>Blank_Row</v>
      </c>
      <c r="B10" s="58" t="str">
        <f>PROPER(Team!A19)</f>
        <v/>
      </c>
      <c r="C10" s="34" t="str">
        <f>IF(Team!$B19="","Blank_Row",PROPER(Team!$B19))</f>
        <v>Blank_Row</v>
      </c>
      <c r="D10" s="17" t="str">
        <f>IF(Team!C19="","",Team!C19)</f>
        <v/>
      </c>
      <c r="E10" s="34" t="str">
        <f>IF(Team!D19="","",Team!D19)</f>
        <v/>
      </c>
      <c r="F10" s="34" t="str">
        <f>IF(Team!E19="","",Team!E19)</f>
        <v/>
      </c>
      <c r="G10" s="34" t="str">
        <f>IF(Team!F19="","",Team!F19)</f>
        <v>n/a</v>
      </c>
      <c r="H10" s="34" t="str">
        <f>IF(Team!G19="","",Team!G19)</f>
        <v/>
      </c>
      <c r="I10" s="34" t="str">
        <f>IF(Team!H19="","",Team!H19)</f>
        <v/>
      </c>
      <c r="J10" s="34" t="str">
        <f>IF(Team!I19="","",Team!I19)</f>
        <v/>
      </c>
      <c r="K10" s="34" t="str">
        <f>IF(Team!J19="","",Team!J19)</f>
        <v/>
      </c>
      <c r="L10" s="34" t="str">
        <f>IF(Team!K19="","",Team!K19)</f>
        <v/>
      </c>
      <c r="M10" s="55"/>
      <c r="N10" s="55"/>
      <c r="O10" s="55"/>
      <c r="P10" s="50">
        <v>2</v>
      </c>
      <c r="Q10" s="83">
        <f>Team!$C$25</f>
        <v>0</v>
      </c>
      <c r="R10" s="94" t="str">
        <f>Team!$A$25</f>
        <v>FOUR-</v>
      </c>
      <c r="S10" t="s">
        <v>52</v>
      </c>
    </row>
    <row r="11" spans="1:21" x14ac:dyDescent="0.25">
      <c r="A11" s="89" t="str">
        <f t="shared" si="0"/>
        <v>Blank_Row</v>
      </c>
      <c r="B11" s="56"/>
      <c r="C11" s="34" t="str">
        <f>IF(Team!$B20="","Blank_Row",PROPER(Team!$B20))</f>
        <v>Blank_Row</v>
      </c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0"/>
      <c r="Q11" s="83">
        <f>Team!$C$25</f>
        <v>0</v>
      </c>
      <c r="R11" s="94" t="str">
        <f>Team!$A$25</f>
        <v>FOUR-</v>
      </c>
      <c r="S11" t="s">
        <v>53</v>
      </c>
    </row>
    <row r="12" spans="1:21" x14ac:dyDescent="0.25">
      <c r="A12" s="89" t="str">
        <f t="shared" si="0"/>
        <v>23377</v>
      </c>
      <c r="B12" s="92" t="str">
        <f>PROPER(Team!A22)</f>
        <v/>
      </c>
      <c r="C12" s="89" t="str">
        <f>PROPER(Team!B22)</f>
        <v/>
      </c>
      <c r="D12" s="17">
        <v>23377</v>
      </c>
      <c r="E12" s="93"/>
      <c r="F12" s="93"/>
      <c r="G12" s="93"/>
      <c r="H12" s="93"/>
      <c r="I12" s="93"/>
      <c r="J12" s="93"/>
      <c r="K12" s="93"/>
      <c r="L12" s="93"/>
      <c r="M12" s="89" t="str">
        <f>PROPER(Team!C22)</f>
        <v/>
      </c>
      <c r="N12" s="89" t="str">
        <f>PROPER(Team!E22)</f>
        <v/>
      </c>
      <c r="O12" s="89" t="str">
        <f>PROPER(Team!G22)</f>
        <v/>
      </c>
      <c r="P12" s="50">
        <v>99</v>
      </c>
      <c r="Q12" s="83">
        <f>Team!$C$25</f>
        <v>0</v>
      </c>
      <c r="R12" s="14" t="s">
        <v>54</v>
      </c>
      <c r="S12" s="35" t="s">
        <v>54</v>
      </c>
    </row>
    <row r="15" spans="1:21" x14ac:dyDescent="0.25">
      <c r="A15" s="30" t="s">
        <v>55</v>
      </c>
      <c r="B15" s="30" t="s">
        <v>56</v>
      </c>
      <c r="C15" s="30" t="s">
        <v>57</v>
      </c>
      <c r="D15" s="30" t="s">
        <v>58</v>
      </c>
      <c r="E15" s="30" t="s">
        <v>59</v>
      </c>
      <c r="F15" s="30" t="s">
        <v>49</v>
      </c>
      <c r="G15" s="30" t="s">
        <v>60</v>
      </c>
    </row>
    <row r="16" spans="1:21" x14ac:dyDescent="0.25">
      <c r="A16" s="50">
        <f>Team!$C$25</f>
        <v>0</v>
      </c>
      <c r="B16" s="5" t="str">
        <f>Team!B5&amp;" "&amp;Team!H7</f>
        <v xml:space="preserve"> </v>
      </c>
      <c r="C16" s="5">
        <f>Team!F5</f>
        <v>0</v>
      </c>
      <c r="D16" s="50">
        <f>IF(ISNA(VLOOKUP(Team!$C$7,$B$26:$E$33,2,FALSE)),"",VLOOKUP(Team!$C$7,$B$26:$E$33,2,FALSE))</f>
        <v>3</v>
      </c>
      <c r="E16" s="50">
        <f>VLOOKUP(Team!$C$7,$B$26:$D$33,3,FALSE)</f>
        <v>0</v>
      </c>
      <c r="F16" s="89" t="str">
        <f>Team!A25</f>
        <v>FOUR-</v>
      </c>
      <c r="G16" s="5" t="s">
        <v>61</v>
      </c>
    </row>
    <row r="19" spans="1:9" ht="15.75" thickBot="1" x14ac:dyDescent="0.3"/>
    <row r="20" spans="1:9" ht="15.75" thickBot="1" x14ac:dyDescent="0.3">
      <c r="A20" s="13" t="s">
        <v>62</v>
      </c>
      <c r="B20" s="44">
        <v>45556</v>
      </c>
    </row>
    <row r="22" spans="1:9" ht="15.75" thickBot="1" x14ac:dyDescent="0.3">
      <c r="A22" s="13" t="s">
        <v>63</v>
      </c>
      <c r="B22" t="s">
        <v>64</v>
      </c>
      <c r="C22" t="s">
        <v>65</v>
      </c>
      <c r="D22" t="s">
        <v>66</v>
      </c>
      <c r="I22" t="s">
        <v>67</v>
      </c>
    </row>
    <row r="23" spans="1:9" ht="15.75" thickBot="1" x14ac:dyDescent="0.3">
      <c r="B23" s="99">
        <v>45576</v>
      </c>
      <c r="C23" s="6">
        <f>comp_date-(365.25*18)</f>
        <v>39001.5</v>
      </c>
      <c r="D23" s="6">
        <f>comp_date-(365.25*25)</f>
        <v>36444.75</v>
      </c>
    </row>
    <row r="25" spans="1:9" x14ac:dyDescent="0.25">
      <c r="A25" s="13" t="s">
        <v>68</v>
      </c>
      <c r="B25" t="s">
        <v>69</v>
      </c>
      <c r="C25" t="s">
        <v>58</v>
      </c>
      <c r="D25" t="s">
        <v>70</v>
      </c>
    </row>
    <row r="26" spans="1:9" x14ac:dyDescent="0.25">
      <c r="B26" t="s">
        <v>9</v>
      </c>
      <c r="C26" s="49">
        <v>3</v>
      </c>
      <c r="D26" s="49">
        <v>0</v>
      </c>
    </row>
    <row r="27" spans="1:9" x14ac:dyDescent="0.25">
      <c r="B27" t="s">
        <v>71</v>
      </c>
      <c r="C27" s="49">
        <v>3</v>
      </c>
      <c r="D27" s="49">
        <v>-1</v>
      </c>
      <c r="G27" s="13" t="s">
        <v>72</v>
      </c>
    </row>
    <row r="28" spans="1:9" x14ac:dyDescent="0.25">
      <c r="B28" s="103"/>
      <c r="C28" s="104"/>
      <c r="D28" s="104"/>
      <c r="G28" s="103" t="s">
        <v>73</v>
      </c>
      <c r="H28" s="104">
        <v>4</v>
      </c>
      <c r="I28" s="104">
        <v>0</v>
      </c>
    </row>
    <row r="30" spans="1:9" x14ac:dyDescent="0.25">
      <c r="G30" t="s">
        <v>74</v>
      </c>
    </row>
    <row r="32" spans="1:9" x14ac:dyDescent="0.25">
      <c r="G32" t="s">
        <v>111</v>
      </c>
    </row>
    <row r="35" spans="1:3" x14ac:dyDescent="0.25">
      <c r="A35" s="13" t="s">
        <v>75</v>
      </c>
      <c r="C35" t="s">
        <v>76</v>
      </c>
    </row>
    <row r="36" spans="1:3" x14ac:dyDescent="0.25">
      <c r="B36" t="s">
        <v>77</v>
      </c>
    </row>
    <row r="37" spans="1:3" x14ac:dyDescent="0.25">
      <c r="B37" t="s">
        <v>78</v>
      </c>
    </row>
    <row r="40" spans="1:3" x14ac:dyDescent="0.25">
      <c r="A40" s="13" t="s">
        <v>57</v>
      </c>
      <c r="C40" t="s">
        <v>57</v>
      </c>
    </row>
    <row r="41" spans="1:3" x14ac:dyDescent="0.25">
      <c r="B41" t="s">
        <v>79</v>
      </c>
    </row>
    <row r="42" spans="1:3" x14ac:dyDescent="0.25">
      <c r="B42" t="s">
        <v>80</v>
      </c>
    </row>
    <row r="43" spans="1:3" x14ac:dyDescent="0.25">
      <c r="B43" t="s">
        <v>81</v>
      </c>
    </row>
    <row r="44" spans="1:3" x14ac:dyDescent="0.25">
      <c r="B44" t="s">
        <v>82</v>
      </c>
    </row>
    <row r="45" spans="1:3" x14ac:dyDescent="0.25">
      <c r="B45" t="s">
        <v>83</v>
      </c>
    </row>
    <row r="46" spans="1:3" x14ac:dyDescent="0.25">
      <c r="B46" t="s">
        <v>84</v>
      </c>
    </row>
    <row r="47" spans="1:3" x14ac:dyDescent="0.25">
      <c r="B47" t="s">
        <v>85</v>
      </c>
    </row>
    <row r="48" spans="1:3" x14ac:dyDescent="0.25">
      <c r="B48" t="s">
        <v>86</v>
      </c>
    </row>
    <row r="49" spans="1:4" x14ac:dyDescent="0.25">
      <c r="B49" t="s">
        <v>87</v>
      </c>
    </row>
    <row r="50" spans="1:4" x14ac:dyDescent="0.25">
      <c r="B50" t="s">
        <v>88</v>
      </c>
    </row>
    <row r="51" spans="1:4" x14ac:dyDescent="0.25">
      <c r="B51" t="s">
        <v>89</v>
      </c>
    </row>
    <row r="52" spans="1:4" x14ac:dyDescent="0.25">
      <c r="B52" t="s">
        <v>90</v>
      </c>
    </row>
    <row r="53" spans="1:4" x14ac:dyDescent="0.25">
      <c r="B53" t="s">
        <v>91</v>
      </c>
    </row>
    <row r="54" spans="1:4" x14ac:dyDescent="0.25">
      <c r="B54" t="s">
        <v>92</v>
      </c>
    </row>
    <row r="55" spans="1:4" x14ac:dyDescent="0.25">
      <c r="B55" t="s">
        <v>93</v>
      </c>
    </row>
    <row r="56" spans="1:4" x14ac:dyDescent="0.25">
      <c r="B56" t="s">
        <v>94</v>
      </c>
    </row>
    <row r="57" spans="1:4" x14ac:dyDescent="0.25">
      <c r="B57" t="s">
        <v>95</v>
      </c>
    </row>
    <row r="58" spans="1:4" x14ac:dyDescent="0.25">
      <c r="B58" t="s">
        <v>96</v>
      </c>
    </row>
    <row r="59" spans="1:4" x14ac:dyDescent="0.25">
      <c r="B59" t="s">
        <v>97</v>
      </c>
    </row>
    <row r="61" spans="1:4" x14ac:dyDescent="0.25">
      <c r="A61" s="13" t="s">
        <v>98</v>
      </c>
      <c r="D61" t="s">
        <v>99</v>
      </c>
    </row>
    <row r="62" spans="1:4" x14ac:dyDescent="0.25">
      <c r="B62" t="s">
        <v>78</v>
      </c>
    </row>
    <row r="63" spans="1:4" x14ac:dyDescent="0.25">
      <c r="B63" t="s">
        <v>100</v>
      </c>
    </row>
    <row r="65" spans="1:4" x14ac:dyDescent="0.25">
      <c r="A65" s="13" t="s">
        <v>101</v>
      </c>
    </row>
    <row r="66" spans="1:4" x14ac:dyDescent="0.25">
      <c r="B66" t="s">
        <v>102</v>
      </c>
    </row>
    <row r="67" spans="1:4" x14ac:dyDescent="0.25">
      <c r="B67" t="s">
        <v>103</v>
      </c>
    </row>
    <row r="68" spans="1:4" x14ac:dyDescent="0.25">
      <c r="B68" t="s">
        <v>104</v>
      </c>
    </row>
    <row r="69" spans="1:4" x14ac:dyDescent="0.25">
      <c r="B69" t="s">
        <v>105</v>
      </c>
    </row>
    <row r="70" spans="1:4" x14ac:dyDescent="0.25">
      <c r="B70" t="s">
        <v>106</v>
      </c>
    </row>
    <row r="73" spans="1:4" x14ac:dyDescent="0.25">
      <c r="A73" s="13" t="s">
        <v>107</v>
      </c>
    </row>
    <row r="74" spans="1:4" x14ac:dyDescent="0.25">
      <c r="B74" t="s">
        <v>108</v>
      </c>
    </row>
    <row r="75" spans="1:4" x14ac:dyDescent="0.25">
      <c r="B75" t="s">
        <v>109</v>
      </c>
    </row>
    <row r="76" spans="1:4" x14ac:dyDescent="0.25">
      <c r="B76" s="103" t="s">
        <v>23</v>
      </c>
      <c r="D76" s="103" t="s">
        <v>110</v>
      </c>
    </row>
  </sheetData>
  <sheetProtection algorithmName="SHA-512" hashValue="6XqD97riu+SUowe33u/x5bdkbu/fZAcnN/2VgHHKSckCKKNxpLPkAlfYmEWt0IwzKf5Ti0ftLWG3FYgtYtGxrg==" saltValue="WbkFcV258JHcpSMeFN7CWA==" spinCount="100000" sheet="1" selectLockedCells="1" selectUnlockedCell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EF9A29A0F06646A03FB8B2AC9D351B" ma:contentTypeVersion="17" ma:contentTypeDescription="Create a new document." ma:contentTypeScope="" ma:versionID="5d4637138731644b2e82ca3d0fa75eaf">
  <xsd:schema xmlns:xsd="http://www.w3.org/2001/XMLSchema" xmlns:xs="http://www.w3.org/2001/XMLSchema" xmlns:p="http://schemas.microsoft.com/office/2006/metadata/properties" xmlns:ns2="6e620101-b500-4b9b-b2ff-9afacfd9d2a6" xmlns:ns3="ff648953-9008-4c41-b763-7456227eae4a" targetNamespace="http://schemas.microsoft.com/office/2006/metadata/properties" ma:root="true" ma:fieldsID="a4d18285348ce89526b870761705129a" ns2:_="" ns3:_="">
    <xsd:import namespace="6e620101-b500-4b9b-b2ff-9afacfd9d2a6"/>
    <xsd:import namespace="ff648953-9008-4c41-b763-7456227eae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20101-b500-4b9b-b2ff-9afacfd9d2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0c70b54-f5ac-4885-a01a-dfa73cd9b0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48953-9008-4c41-b763-7456227eae4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1185d51-ad60-4c85-8f6b-c8e2771dd0a0}" ma:internalName="TaxCatchAll" ma:showField="CatchAllData" ma:web="ff648953-9008-4c41-b763-7456227eae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620101-b500-4b9b-b2ff-9afacfd9d2a6">
      <Terms xmlns="http://schemas.microsoft.com/office/infopath/2007/PartnerControls"/>
    </lcf76f155ced4ddcb4097134ff3c332f>
    <TaxCatchAll xmlns="ff648953-9008-4c41-b763-7456227eae4a" xsi:nil="true"/>
  </documentManagement>
</p:properties>
</file>

<file path=customXml/itemProps1.xml><?xml version="1.0" encoding="utf-8"?>
<ds:datastoreItem xmlns:ds="http://schemas.openxmlformats.org/officeDocument/2006/customXml" ds:itemID="{CC6EE0BE-75AD-4BDB-8B15-9C9254ACDF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10FFF-73BC-438A-BFB6-2118775223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620101-b500-4b9b-b2ff-9afacfd9d2a6"/>
    <ds:schemaRef ds:uri="ff648953-9008-4c41-b763-7456227eae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1741D4-DA79-4D91-88F6-B9B2FB5F6C29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ff648953-9008-4c41-b763-7456227eae4a"/>
    <ds:schemaRef ds:uri="6e620101-b500-4b9b-b2ff-9afacfd9d2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Team</vt:lpstr>
      <vt:lpstr>Data</vt:lpstr>
      <vt:lpstr>comp_date</vt:lpstr>
      <vt:lpstr>comp_type</vt:lpstr>
      <vt:lpstr>Diet</vt:lpstr>
      <vt:lpstr>Team!Print_Area</vt:lpstr>
      <vt:lpstr>YN</vt:lpstr>
    </vt:vector>
  </TitlesOfParts>
  <Manager/>
  <Company>MESH Computers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Hubbard</dc:creator>
  <cp:keywords/>
  <dc:description/>
  <cp:lastModifiedBy>Mark Hubbard</cp:lastModifiedBy>
  <cp:revision/>
  <dcterms:created xsi:type="dcterms:W3CDTF">2015-06-07T14:11:21Z</dcterms:created>
  <dcterms:modified xsi:type="dcterms:W3CDTF">2024-09-19T08:18:00Z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0x0101002CEF9A29A0F06646A03FB8B2AC9D351B</vt:lpwstr>
  </property>
  <property fmtid="{D5CDD505-2E9C-101B-9397-08002B2CF9AE}" pid="3" name="MediaServiceImageTags">
    <vt:lpwstr/>
  </property>
</Properties>
</file>